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5\1 výzva\"/>
    </mc:Choice>
  </mc:AlternateContent>
  <xr:revisionPtr revIDLastSave="0" documentId="13_ncr:1_{FA915A70-0479-4B5C-9697-981B4AB63E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T11" i="1"/>
  <c r="S12" i="1"/>
  <c r="T14" i="1"/>
  <c r="S7" i="1"/>
  <c r="P10" i="1"/>
  <c r="P11" i="1"/>
  <c r="P12" i="1"/>
  <c r="P13" i="1"/>
  <c r="P14" i="1"/>
  <c r="S10" i="1"/>
  <c r="T10" i="1"/>
  <c r="S11" i="1"/>
  <c r="S13" i="1"/>
  <c r="T13" i="1"/>
  <c r="S14" i="1"/>
  <c r="S15" i="1"/>
  <c r="P8" i="1"/>
  <c r="P9" i="1"/>
  <c r="P15" i="1"/>
  <c r="T8" i="1"/>
  <c r="P7" i="1"/>
  <c r="T12" i="1" l="1"/>
  <c r="T7" i="1"/>
  <c r="T9" i="1"/>
  <c r="T15" i="1"/>
  <c r="R18" i="1"/>
  <c r="Q18" i="1"/>
</calcChain>
</file>

<file path=xl/sharedStrings.xml><?xml version="1.0" encoding="utf-8"?>
<sst xmlns="http://schemas.openxmlformats.org/spreadsheetml/2006/main" count="82" uniqueCount="64">
  <si>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</si>
  <si>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</si>
  <si>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</si>
  <si>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</si>
  <si>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</si>
  <si>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</si>
  <si>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</si>
  <si>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</si>
  <si>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</si>
  <si>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</si>
  <si>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</si>
  <si>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</si>
  <si>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</si>
  <si>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30234100-9 - Magnetické disky </t>
  </si>
  <si>
    <t>30234500-3 - Paměťová archivační média</t>
  </si>
  <si>
    <t>30234600-4 - Flash paměť</t>
  </si>
  <si>
    <t xml:space="preserve">30236100-3 - Rozšíření paměti 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</si>
  <si>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</si>
  <si>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</si>
  <si>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</si>
  <si>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</si>
  <si>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</si>
  <si>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</si>
  <si>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</si>
  <si>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</si>
  <si>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</si>
  <si>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</si>
  <si>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</si>
  <si>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</si>
  <si>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</si>
  <si>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</si>
  <si>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</si>
  <si>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</si>
  <si>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</si>
  <si>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</si>
  <si>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</si>
  <si>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</si>
  <si>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</si>
  <si>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</si>
  <si>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035 - 2023 </t>
  </si>
  <si>
    <t>SSD disk</t>
  </si>
  <si>
    <t>Opreční paměť</t>
  </si>
  <si>
    <t>Pevný disk do počítače</t>
  </si>
  <si>
    <t>Externí disk</t>
  </si>
  <si>
    <t>Síťová karta USB-RJ-45</t>
  </si>
  <si>
    <t>Společná faktura</t>
  </si>
  <si>
    <t>Ing. Vladislav Lang, Ph.D.,
Tel.: 725 519 955,
37763 4717</t>
  </si>
  <si>
    <t>Teslova 1200/11,
301 00 Plzeň,
Nové technologie – výzkumné centrum - Infračervené technologie,
místnost TH 214</t>
  </si>
  <si>
    <t>Záruka na zboží min. 60 měsíců.</t>
  </si>
  <si>
    <t>Záruka na zboží min. 36 měsíců.</t>
  </si>
  <si>
    <t>Název projektu: Metodika rychlé bezkontaktní a nedestruktivní detekce zplodin výstřelu
Číslo projektu: VK01010037</t>
  </si>
  <si>
    <t>Výkon procesoru v Passmark CPU více než 15 000 bodů (platné ke dni 15.03.2023), minimálně 6 jader.
Operační paměť typu DDR4 minimálně 16 GB.
Grafická karta s výkonem v Passmarku více než 6 800 bodů (platné ke dni 15.03.2023), minimálně paměť 4 GB.
SSD disk o kapacitě minimálně 1 TB.
Displej minimálně 15,6", typ IPS antireflexní, rozlišení minimálně 1920 × 1080, obnovovací frekvence minimálně 144 Hz.
CZ klávesnice s numerickou klávesnicí.
Kapacita baterie minimálně 55 Wh.
Minimálně 4 USB porty, z toho minimálně 3x USB minimálně verze 3.2 , minimálně 1x USB-C.
Nutné další porty: RJ-45, HDMI.
Wifi: minimálně verze 6, minimálně 802.11ax.
Hmotnost včetně baterky maximálně 2,3 kg.
Včetně optické myši: 3tl./kolečko, bezdrátová, symetrická, volitelné DPI, maximální DPI minimálně 1800.
Operační systém Windows 64-bit (Windows 11 Home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</si>
  <si>
    <t>Notebook min. 15,6" včetně myši</t>
  </si>
  <si>
    <t>Výkon procesoru v Passmark CPU více než 20 800 bodů (platné ke dni 15.03.2023), minimálně 8 jader.
Operační paměť typu DDR4 minimálně 16 GB.
Grafická karta s výkonem v Passmarku více než 13 000 bodů (platné ke dni 15.03.2023), minimálně paměť 6 GB.
SSD disk o kapacitě minimálně 1 TB.
Displej minimálně 15,6", typ IPS antireflexní, rozlišení minimálně 2560 × 1440, obnovovací frekvence minimálně 165 Hz.
CZ klávesnice s numerickou klávesnicí.
Kapacita baterie minimálně 55 Wh.
Minimálně 4 USB porty, z toho minimálně 3x USB minimálně verze 3.2 , minimálně 1x USB-C.
Nutné další porty: RJ-45, HDMI.
Wifi: minimálně verze 6, minimálně 802.11ax.
Hmotnost včetně baterky maximálně 2,3 kg.
Včetně optické myši: 3tl./kolečko, bezdrátová, symetrická, volitelné DPI, maximální DPI minimálně 1800.
Operační systém Windows 64-bit (Windows 11 Home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</si>
  <si>
    <t>Stolní PC včetně klávesnice a myši</t>
  </si>
  <si>
    <t>Záruka na zboží min. 60 měsíců, servis NBD on site po dobu 60 měsíců.</t>
  </si>
  <si>
    <t>Výkon procesoru v Passmark CPU více než 17 000 bodů (platné ke dni 15.03.2023), minimálně 6 jader.
Skříň typu Tower se zdrojem o výkonu minimálně 400 W.
Operační paměť typu DDR4 minimálně 16 GB.
Grafická karta s výkonem v Passmarku více než 17 000 bodů (platné ke dni 15.03.2023).
SSD disk o kapacitě minimálně 1 TB.
Minimálně 7 USB portů, z toho minimálně 4x USB 2.0 porty, 4x USB 3.0 a minimálně 1x USB-C.
Minimálně 2x slot na RAM.
Síťová karta 1 Gb/s Ethernet s podporou PXE (může být integrovaná).
Grafický výstup HDMI nebo DVI.
Včetně CZ klávesnice s numerickou klávesnicí, drátová.
Včetně optické myši: 3tl./kolečko, bezdrátová, symetrická, volitelné DPI, maximální DPI minimálně 1800.
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Záruka min. 60 měsíců, servis NBD on site po dobu 60 měsíců.</t>
  </si>
  <si>
    <t>SSD disk formátu M.2 (PCIe 4.0 4x NVMe), o velikosti minimálně 1 TB.
Rychlost čtení minimálně 7000 MB/s.
Rychlost zápisu minimálně 6000 MB/s.
Životnost minimálně 800TBW.
Záruka min. 60 měsíců.</t>
  </si>
  <si>
    <t>Operační paměť 2x16 GB (celková kapacita tedy 32 GB), DIMM DDR4 modul paměti PC4-28800, časování CL18, propustnost minimálně 28 800 MB/s, osazená pasivním chladičem.</t>
  </si>
  <si>
    <t>Flash disk</t>
  </si>
  <si>
    <t>Flash disk minimálně USB 3.2 Gen 1 (USB 3.0), USB-A.
Kapacita minimálně 128 GB.
Rychlost čtení minimálně  400 MB/s.
Miniaturní, odolný, s poutkem na klíče.
Záruka min. 60 měsíců.</t>
  </si>
  <si>
    <t>Pevný disk HDD.
Kapacita min. 4 TB.
Formát 3,5".
Rychlost čtení minimálně 190 MB/s.
Rychlost zápisu minimálně 190 MB/s.
Technologie zápisu SMR.
Vyrovnávací paměť minimálně 256 MB.</t>
  </si>
  <si>
    <t>Externí 2,5" disk.
Připojení Micro USB-B.
Kapacita min. 4 TB.
Rozhraní USB 3.2 Gen 1 (USB 3.0).
Materiál kov.
Včetně kabelu pro připojení.
Záruka min. 36 měsíců.</t>
  </si>
  <si>
    <t>Síťová karta USB 3.0 (USBA-A - male) -&gt; RJ45 konektor (female), přenosová rychlost minimálně 1000 Mb/s, auto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</si>
</sst>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5" fillId="0" borderId="0"/>
  </cellStyleXfs>
  <cellXfs count="11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 applyProtection="1">
      <alignment horizontal="left" vertical="center" wrapText="1" indent="1"/>
      <protection locked="0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  <protection locked="0"/>
    </xf>
    <xf numFmtId="164" fontId="10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A10" zoomScale="57" zoomScaleNormal="57" workbookViewId="0">
      <selection activeCell="H7" sqref="H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4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1.28515625" customWidth="1"/>
    <col min="12" max="12" width="31.140625" customWidth="1"/>
    <col min="13" max="13" width="29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78" t="s">
        <v>39</v>
      </c>
      <c r="C1" s="79"/>
      <c r="D1" s="79"/>
      <c r="E1"/>
      <c r="G1" s="41"/>
      <c r="V1"/>
    </row>
    <row r="2" spans="1:22" ht="20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7" t="s">
        <v>29</v>
      </c>
      <c r="H6" s="38" t="s">
        <v>30</v>
      </c>
      <c r="I6" s="33" t="s">
        <v>21</v>
      </c>
      <c r="J6" s="32" t="s">
        <v>22</v>
      </c>
      <c r="K6" s="32" t="s">
        <v>38</v>
      </c>
      <c r="L6" s="34" t="s">
        <v>23</v>
      </c>
      <c r="M6" s="35" t="s">
        <v>24</v>
      </c>
      <c r="N6" s="34" t="s">
        <v>25</v>
      </c>
      <c r="O6" s="32" t="s">
        <v>34</v>
      </c>
      <c r="P6" s="34" t="s">
        <v>26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27</v>
      </c>
      <c r="V6" s="34" t="s">
        <v>28</v>
      </c>
    </row>
    <row r="7" spans="1:22" ht="302.25" customHeight="1" thickTop="1" thickBot="1" x14ac:dyDescent="0.3">
      <c r="A7" s="20"/>
      <c r="B7" s="51">
        <v>1</v>
      </c>
      <c r="C7" s="52" t="s">
        <v>52</v>
      </c>
      <c r="D7" s="53">
        <v>1</v>
      </c>
      <c r="E7" s="54" t="s">
        <v>35</v>
      </c>
      <c r="F7" s="73" t="s">
        <v>51</v>
      </c>
      <c r="G7" s="108"/>
      <c r="H7" s="109"/>
      <c r="I7" s="93" t="s">
        <v>45</v>
      </c>
      <c r="J7" s="93" t="s">
        <v>37</v>
      </c>
      <c r="K7" s="93" t="s">
        <v>50</v>
      </c>
      <c r="L7" s="98"/>
      <c r="M7" s="105" t="s">
        <v>46</v>
      </c>
      <c r="N7" s="105" t="s">
        <v>47</v>
      </c>
      <c r="O7" s="102">
        <v>21</v>
      </c>
      <c r="P7" s="55">
        <f>D7*Q7</f>
        <v>18000</v>
      </c>
      <c r="Q7" s="56">
        <v>18000</v>
      </c>
      <c r="R7" s="111"/>
      <c r="S7" s="57">
        <f>D7*R7</f>
        <v>0</v>
      </c>
      <c r="T7" s="58" t="str">
        <f>IF(ISNUMBER(R7), IF(R7&gt;Q7,"NEVYHOVUJE","VYHOVUJE")," ")</f>
        <v xml:space="preserve"> </v>
      </c>
      <c r="U7" s="99"/>
      <c r="V7" s="59" t="s">
        <v>12</v>
      </c>
    </row>
    <row r="8" spans="1:22" ht="297.75" customHeight="1" thickTop="1" thickBot="1" x14ac:dyDescent="0.3">
      <c r="A8" s="20"/>
      <c r="B8" s="60">
        <v>2</v>
      </c>
      <c r="C8" s="61" t="s">
        <v>52</v>
      </c>
      <c r="D8" s="62">
        <v>1</v>
      </c>
      <c r="E8" s="63" t="s">
        <v>35</v>
      </c>
      <c r="F8" s="74" t="s">
        <v>53</v>
      </c>
      <c r="G8" s="108"/>
      <c r="H8" s="110"/>
      <c r="I8" s="94"/>
      <c r="J8" s="94"/>
      <c r="K8" s="94"/>
      <c r="L8" s="97"/>
      <c r="M8" s="106"/>
      <c r="N8" s="106"/>
      <c r="O8" s="103"/>
      <c r="P8" s="66">
        <f>D8*Q8</f>
        <v>30000</v>
      </c>
      <c r="Q8" s="67">
        <v>30000</v>
      </c>
      <c r="R8" s="111"/>
      <c r="S8" s="68">
        <f>D8*R8</f>
        <v>0</v>
      </c>
      <c r="T8" s="69" t="str">
        <f t="shared" ref="T8:T15" si="0">IF(ISNUMBER(R8), IF(R8&gt;Q8,"NEVYHOVUJE","VYHOVUJE")," ")</f>
        <v xml:space="preserve"> </v>
      </c>
      <c r="U8" s="100"/>
      <c r="V8" s="70" t="s">
        <v>12</v>
      </c>
    </row>
    <row r="9" spans="1:22" ht="300" customHeight="1" thickTop="1" thickBot="1" x14ac:dyDescent="0.3">
      <c r="A9" s="20"/>
      <c r="B9" s="60">
        <v>3</v>
      </c>
      <c r="C9" s="61" t="s">
        <v>54</v>
      </c>
      <c r="D9" s="62">
        <v>1</v>
      </c>
      <c r="E9" s="63" t="s">
        <v>35</v>
      </c>
      <c r="F9" s="74" t="s">
        <v>56</v>
      </c>
      <c r="G9" s="108"/>
      <c r="H9" s="110"/>
      <c r="I9" s="94"/>
      <c r="J9" s="94"/>
      <c r="K9" s="94"/>
      <c r="L9" s="65" t="s">
        <v>55</v>
      </c>
      <c r="M9" s="106"/>
      <c r="N9" s="106"/>
      <c r="O9" s="103"/>
      <c r="P9" s="66">
        <f>D9*Q9</f>
        <v>21500</v>
      </c>
      <c r="Q9" s="67">
        <v>21500</v>
      </c>
      <c r="R9" s="111"/>
      <c r="S9" s="68">
        <f>D9*R9</f>
        <v>0</v>
      </c>
      <c r="T9" s="69" t="str">
        <f t="shared" si="0"/>
        <v xml:space="preserve"> </v>
      </c>
      <c r="U9" s="100"/>
      <c r="V9" s="70" t="s">
        <v>11</v>
      </c>
    </row>
    <row r="10" spans="1:22" ht="102" customHeight="1" thickTop="1" thickBot="1" x14ac:dyDescent="0.3">
      <c r="A10" s="20"/>
      <c r="B10" s="60">
        <v>4</v>
      </c>
      <c r="C10" s="61" t="s">
        <v>40</v>
      </c>
      <c r="D10" s="62">
        <v>3</v>
      </c>
      <c r="E10" s="63" t="s">
        <v>35</v>
      </c>
      <c r="F10" s="74" t="s">
        <v>57</v>
      </c>
      <c r="G10" s="108"/>
      <c r="H10" s="64" t="s">
        <v>36</v>
      </c>
      <c r="I10" s="94"/>
      <c r="J10" s="94"/>
      <c r="K10" s="94"/>
      <c r="L10" s="65" t="s">
        <v>48</v>
      </c>
      <c r="M10" s="106"/>
      <c r="N10" s="106"/>
      <c r="O10" s="103"/>
      <c r="P10" s="66">
        <f>D10*Q10</f>
        <v>5550</v>
      </c>
      <c r="Q10" s="67">
        <v>1850</v>
      </c>
      <c r="R10" s="111"/>
      <c r="S10" s="68">
        <f>D10*R10</f>
        <v>0</v>
      </c>
      <c r="T10" s="69" t="str">
        <f t="shared" ref="T10:T14" si="1">IF(ISNUMBER(R10), IF(R10&gt;Q10,"NEVYHOVUJE","VYHOVUJE")," ")</f>
        <v xml:space="preserve"> </v>
      </c>
      <c r="U10" s="100"/>
      <c r="V10" s="70" t="s">
        <v>14</v>
      </c>
    </row>
    <row r="11" spans="1:22" ht="102" customHeight="1" thickTop="1" thickBot="1" x14ac:dyDescent="0.3">
      <c r="A11" s="20"/>
      <c r="B11" s="60">
        <v>5</v>
      </c>
      <c r="C11" s="61" t="s">
        <v>41</v>
      </c>
      <c r="D11" s="62">
        <v>1</v>
      </c>
      <c r="E11" s="63" t="s">
        <v>35</v>
      </c>
      <c r="F11" s="74" t="s">
        <v>58</v>
      </c>
      <c r="G11" s="108"/>
      <c r="H11" s="64" t="s">
        <v>36</v>
      </c>
      <c r="I11" s="94"/>
      <c r="J11" s="94"/>
      <c r="K11" s="94"/>
      <c r="L11" s="96"/>
      <c r="M11" s="106"/>
      <c r="N11" s="106"/>
      <c r="O11" s="103"/>
      <c r="P11" s="66">
        <f>D11*Q11</f>
        <v>1950</v>
      </c>
      <c r="Q11" s="67">
        <v>1950</v>
      </c>
      <c r="R11" s="111"/>
      <c r="S11" s="68">
        <f>D11*R11</f>
        <v>0</v>
      </c>
      <c r="T11" s="69" t="str">
        <f t="shared" si="1"/>
        <v xml:space="preserve"> </v>
      </c>
      <c r="U11" s="100"/>
      <c r="V11" s="70" t="s">
        <v>16</v>
      </c>
    </row>
    <row r="12" spans="1:22" ht="150" customHeight="1" thickTop="1" thickBot="1" x14ac:dyDescent="0.3">
      <c r="A12" s="20"/>
      <c r="B12" s="60">
        <v>6</v>
      </c>
      <c r="C12" s="61" t="s">
        <v>42</v>
      </c>
      <c r="D12" s="62">
        <v>1</v>
      </c>
      <c r="E12" s="63" t="s">
        <v>35</v>
      </c>
      <c r="F12" s="74" t="s">
        <v>61</v>
      </c>
      <c r="G12" s="108"/>
      <c r="H12" s="64" t="s">
        <v>36</v>
      </c>
      <c r="I12" s="94"/>
      <c r="J12" s="94"/>
      <c r="K12" s="94"/>
      <c r="L12" s="97"/>
      <c r="M12" s="106"/>
      <c r="N12" s="106"/>
      <c r="O12" s="103"/>
      <c r="P12" s="66">
        <f>D12*Q12</f>
        <v>1700</v>
      </c>
      <c r="Q12" s="67">
        <v>1700</v>
      </c>
      <c r="R12" s="111"/>
      <c r="S12" s="68">
        <f>D12*R12</f>
        <v>0</v>
      </c>
      <c r="T12" s="69" t="str">
        <f t="shared" si="1"/>
        <v xml:space="preserve"> </v>
      </c>
      <c r="U12" s="100"/>
      <c r="V12" s="70" t="s">
        <v>13</v>
      </c>
    </row>
    <row r="13" spans="1:22" ht="102" customHeight="1" thickTop="1" thickBot="1" x14ac:dyDescent="0.3">
      <c r="A13" s="20"/>
      <c r="B13" s="60">
        <v>7</v>
      </c>
      <c r="C13" s="61" t="s">
        <v>59</v>
      </c>
      <c r="D13" s="62">
        <v>3</v>
      </c>
      <c r="E13" s="63" t="s">
        <v>35</v>
      </c>
      <c r="F13" s="74" t="s">
        <v>60</v>
      </c>
      <c r="G13" s="108"/>
      <c r="H13" s="64" t="s">
        <v>36</v>
      </c>
      <c r="I13" s="94"/>
      <c r="J13" s="94"/>
      <c r="K13" s="94"/>
      <c r="L13" s="65" t="s">
        <v>48</v>
      </c>
      <c r="M13" s="106"/>
      <c r="N13" s="106"/>
      <c r="O13" s="103"/>
      <c r="P13" s="66">
        <f>D13*Q13</f>
        <v>1500</v>
      </c>
      <c r="Q13" s="67">
        <v>500</v>
      </c>
      <c r="R13" s="111"/>
      <c r="S13" s="68">
        <f>D13*R13</f>
        <v>0</v>
      </c>
      <c r="T13" s="69" t="str">
        <f t="shared" si="1"/>
        <v xml:space="preserve"> </v>
      </c>
      <c r="U13" s="100"/>
      <c r="V13" s="70" t="s">
        <v>15</v>
      </c>
    </row>
    <row r="14" spans="1:22" ht="129.75" customHeight="1" thickTop="1" thickBot="1" x14ac:dyDescent="0.3">
      <c r="A14" s="20"/>
      <c r="B14" s="60">
        <v>8</v>
      </c>
      <c r="C14" s="61" t="s">
        <v>43</v>
      </c>
      <c r="D14" s="62">
        <v>1</v>
      </c>
      <c r="E14" s="63" t="s">
        <v>35</v>
      </c>
      <c r="F14" s="74" t="s">
        <v>62</v>
      </c>
      <c r="G14" s="108"/>
      <c r="H14" s="64" t="s">
        <v>36</v>
      </c>
      <c r="I14" s="94"/>
      <c r="J14" s="94"/>
      <c r="K14" s="94"/>
      <c r="L14" s="65" t="s">
        <v>49</v>
      </c>
      <c r="M14" s="106"/>
      <c r="N14" s="106"/>
      <c r="O14" s="103"/>
      <c r="P14" s="66">
        <f>D14*Q14</f>
        <v>3200</v>
      </c>
      <c r="Q14" s="67">
        <v>3200</v>
      </c>
      <c r="R14" s="111"/>
      <c r="S14" s="68">
        <f>D14*R14</f>
        <v>0</v>
      </c>
      <c r="T14" s="69" t="str">
        <f t="shared" si="1"/>
        <v xml:space="preserve"> </v>
      </c>
      <c r="U14" s="100"/>
      <c r="V14" s="70" t="s">
        <v>14</v>
      </c>
    </row>
    <row r="15" spans="1:22" ht="81.75" customHeight="1" thickTop="1" thickBot="1" x14ac:dyDescent="0.3">
      <c r="A15" s="20"/>
      <c r="B15" s="42">
        <v>9</v>
      </c>
      <c r="C15" s="43" t="s">
        <v>44</v>
      </c>
      <c r="D15" s="44">
        <v>1</v>
      </c>
      <c r="E15" s="45" t="s">
        <v>35</v>
      </c>
      <c r="F15" s="75" t="s">
        <v>63</v>
      </c>
      <c r="G15" s="108"/>
      <c r="H15" s="46" t="s">
        <v>36</v>
      </c>
      <c r="I15" s="95"/>
      <c r="J15" s="95"/>
      <c r="K15" s="95"/>
      <c r="L15" s="71"/>
      <c r="M15" s="107"/>
      <c r="N15" s="107"/>
      <c r="O15" s="104"/>
      <c r="P15" s="47">
        <f>D15*Q15</f>
        <v>400</v>
      </c>
      <c r="Q15" s="48">
        <v>400</v>
      </c>
      <c r="R15" s="111"/>
      <c r="S15" s="49">
        <f>D15*R15</f>
        <v>0</v>
      </c>
      <c r="T15" s="50" t="str">
        <f t="shared" si="0"/>
        <v xml:space="preserve"> </v>
      </c>
      <c r="U15" s="101"/>
      <c r="V15" s="72" t="s">
        <v>17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91" t="s">
        <v>33</v>
      </c>
      <c r="C17" s="91"/>
      <c r="D17" s="91"/>
      <c r="E17" s="91"/>
      <c r="F17" s="91"/>
      <c r="G17" s="91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88" t="s">
        <v>10</v>
      </c>
      <c r="S17" s="89"/>
      <c r="T17" s="90"/>
      <c r="U17" s="24"/>
      <c r="V17" s="25"/>
    </row>
    <row r="18" spans="2:22" ht="50.45" customHeight="1" thickTop="1" thickBot="1" x14ac:dyDescent="0.3">
      <c r="B18" s="92" t="s">
        <v>31</v>
      </c>
      <c r="C18" s="92"/>
      <c r="D18" s="92"/>
      <c r="E18" s="92"/>
      <c r="F18" s="92"/>
      <c r="G18" s="92"/>
      <c r="H18" s="92"/>
      <c r="I18" s="26"/>
      <c r="L18" s="9"/>
      <c r="M18" s="9"/>
      <c r="N18" s="9"/>
      <c r="O18" s="27"/>
      <c r="P18" s="27"/>
      <c r="Q18" s="28">
        <f>SUM(P7:P15)</f>
        <v>83800</v>
      </c>
      <c r="R18" s="85">
        <f>SUM(S7:S15)</f>
        <v>0</v>
      </c>
      <c r="S18" s="86"/>
      <c r="T18" s="87"/>
    </row>
    <row r="19" spans="2:22" ht="15.75" thickTop="1" x14ac:dyDescent="0.25">
      <c r="B19" s="84" t="s">
        <v>32</v>
      </c>
      <c r="C19" s="84"/>
      <c r="D19" s="84"/>
      <c r="E19" s="84"/>
      <c r="F19" s="84"/>
      <c r="G19" s="84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7"/>
      <c r="H99" s="7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7"/>
      <c r="H100" s="7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7"/>
      <c r="H101" s="7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7"/>
      <c r="H102" s="7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7"/>
      <c r="H103" s="7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7"/>
      <c r="H104" s="7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K7eCdLYh8gRezVrdX5xjTxqWirAAeKT6AOtH3W564Hu5GK3USMIOy9qORes0IlPfQJh9qxOvFCCSHO5tbqlKYA==" saltValue="ocbUXIEniMj7Ta0zHTJhwg==" spinCount="100000" sheet="1" objects="1" scenarios="1"/>
  <mergeCells count="17">
    <mergeCell ref="U7:U15"/>
    <mergeCell ref="O7:O15"/>
    <mergeCell ref="M7:M15"/>
    <mergeCell ref="N7:N15"/>
    <mergeCell ref="B1:D1"/>
    <mergeCell ref="G5:H5"/>
    <mergeCell ref="G2:N3"/>
    <mergeCell ref="B19:G19"/>
    <mergeCell ref="R18:T18"/>
    <mergeCell ref="R17:T17"/>
    <mergeCell ref="B17:G17"/>
    <mergeCell ref="B18:H18"/>
    <mergeCell ref="I7:I15"/>
    <mergeCell ref="J7:J15"/>
    <mergeCell ref="K7:K15"/>
    <mergeCell ref="L11:L12"/>
    <mergeCell ref="L7:L8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2023-03-24T13:13:33Z</dcterms:modified>
</cp:coreProperties>
</file>